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01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<sst xmlns="http://schemas.openxmlformats.org/spreadsheetml/2006/main" count="1604" uniqueCount="987">
  <si>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</si>
  <si>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</si>
  <si>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</si>
  <si>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</si>
  <si>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</si>
  <si>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</si>
  <si>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</si>
  <si>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</si>
  <si>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</si>
  <si>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</si>
  <si>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</si>
  <si>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</si>
  <si>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</si>
  <si>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</si>
  <si>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</si>
  <si>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</si>
  <si>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</si>
  <si>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</si>
  <si>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</si>
  <si>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</si>
  <si>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</si>
  <si>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</si>
  <si>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</si>
  <si>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</si>
  <si>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</si>
  <si>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</si>
  <si>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</si>
  <si>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</si>
  <si>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</si>
  <si>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</si>
  <si>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</si>
  <si>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</si>
  <si>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</si>
  <si>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</si>
  <si>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</si>
  <si>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</si>
  <si>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</si>
  <si>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</si>
  <si>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</si>
  <si>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</si>
  <si>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</si>
  <si>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</si>
  <si>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</si>
  <si>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</si>
  <si>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</si>
  <si>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</si>
  <si>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</si>
  <si>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</si>
  <si>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</si>
  <si>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</si>
  <si>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</si>
  <si>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</si>
  <si>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</si>
  <si>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</si>
  <si>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</si>
  <si>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</si>
  <si>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</si>
  <si>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</si>
  <si>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</si>
  <si>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</si>
  <si>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</si>
  <si>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</si>
  <si>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</si>
  <si>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</si>
  <si>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</si>
  <si>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</si>
  <si>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</si>
  <si>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</si>
  <si>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</si>
  <si>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</si>
  <si>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</si>
  <si>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</si>
  <si>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</si>
  <si>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</si>
  <si>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</si>
  <si>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</si>
  <si>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</si>
  <si>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</si>
  <si>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</si>
  <si>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</si>
  <si>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</si>
  <si>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</si>
  <si>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</si>
  <si>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</si>
  <si>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</si>
  <si>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</si>
  <si>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</si>
  <si>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</si>
  <si>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</si>
  <si>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</si>
  <si>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</si>
  <si>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</si>
  <si>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</si>
  <si>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</si>
  <si>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</si>
  <si>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</si>
  <si>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</si>
  <si>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</si>
  <si>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</si>
  <si>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</si>
  <si>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</si>
  <si>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</si>
  <si>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</si>
  <si>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</si>
  <si>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</si>
  <si>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</si>
  <si>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</si>
  <si>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</si>
  <si>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</si>
  <si>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</si>
  <si>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</si>
  <si>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</si>
  <si>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</si>
  <si>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</si>
  <si>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</si>
  <si>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</si>
  <si>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</si>
  <si>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</si>
  <si>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</si>
  <si>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</si>
  <si>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</si>
  <si>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</si>
  <si>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</si>
  <si>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</si>
  <si>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</si>
  <si>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</si>
  <si>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</si>
  <si>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</si>
  <si>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</si>
  <si>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</si>
  <si>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</si>
  <si>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</si>
  <si>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</si>
  <si>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</si>
  <si>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</si>
  <si>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</si>
  <si>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</si>
  <si>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</si>
  <si>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</si>
  <si>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</si>
  <si>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</si>
  <si>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</si>
  <si>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</si>
  <si>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</si>
  <si>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</si>
  <si>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</si>
  <si>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</si>
  <si>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</si>
  <si>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</si>
  <si>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</si>
  <si>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</si>
  <si>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</si>
  <si>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</si>
  <si>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</si>
  <si>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</si>
  <si>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</si>
  <si>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</si>
  <si>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</si>
  <si>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</si>
  <si>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</si>
  <si>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</si>
  <si>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</si>
  <si>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</si>
  <si>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</si>
  <si>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</si>
  <si>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</si>
  <si>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</si>
  <si>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</si>
  <si>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</si>
  <si>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</si>
  <si>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</si>
  <si>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</si>
  <si>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</si>
  <si>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</si>
  <si>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</si>
  <si>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</si>
  <si>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</si>
  <si>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</si>
  <si>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</si>
  <si>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</si>
  <si>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</si>
  <si>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</si>
  <si>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</si>
  <si>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</si>
  <si>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</si>
  <si>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</si>
  <si>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</si>
  <si>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</si>
  <si>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</si>
  <si>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</si>
  <si>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</si>
  <si>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</si>
  <si>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</si>
  <si>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</si>
  <si>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</si>
  <si>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</si>
  <si>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</si>
  <si>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</si>
  <si>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</si>
  <si>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</si>
  <si>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</si>
  <si>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</si>
  <si>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</si>
  <si>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</si>
  <si>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</si>
  <si>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</si>
  <si>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</si>
  <si>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</si>
  <si>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</si>
  <si>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</si>
  <si>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</si>
  <si>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</si>
  <si>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</si>
  <si>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</si>
  <si>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</si>
  <si>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</si>
  <si>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</si>
  <si>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</si>
  <si>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</si>
  <si>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</si>
  <si>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</si>
  <si>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</si>
  <si>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</si>
  <si>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</si>
  <si>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</si>
  <si>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</si>
  <si>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</si>
  <si>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</si>
  <si>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</si>
  <si>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</si>
  <si>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</si>
  <si>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</si>
  <si>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</si>
  <si>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</si>
  <si>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</si>
  <si>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</si>
  <si>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</si>
  <si>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</si>
  <si>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</si>
  <si>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</si>
  <si>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</si>
  <si>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</si>
  <si>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</si>
  <si>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</si>
  <si>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</si>
  <si>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</si>
  <si>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</si>
  <si>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</si>
  <si>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</si>
  <si>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</si>
  <si>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</si>
  <si>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</si>
  <si>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</si>
  <si>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</si>
  <si>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</si>
  <si>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</si>
  <si>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</si>
  <si>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</si>
  <si>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</si>
  <si>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</si>
  <si>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</si>
  <si>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</si>
  <si>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</si>
  <si>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</si>
  <si>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</si>
  <si>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</si>
  <si>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</si>
  <si>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</si>
  <si>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</si>
  <si>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</si>
  <si>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</si>
  <si>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</si>
  <si>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</si>
  <si>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</si>
  <si>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</si>
  <si>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</si>
  <si>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</si>
  <si>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</si>
  <si>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</si>
  <si>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</si>
  <si>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</si>
  <si>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</si>
  <si>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</si>
  <si>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</si>
  <si>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</si>
  <si>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</si>
  <si>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</si>
  <si>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</si>
  <si>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</si>
  <si>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</si>
  <si>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</si>
  <si>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</si>
  <si>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</si>
  <si>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</si>
  <si>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</si>
  <si>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</si>
  <si>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</si>
  <si>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</si>
  <si>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</si>
  <si>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</si>
  <si>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</si>
  <si>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</si>
  <si>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</si>
  <si>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</si>
  <si>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</si>
  <si>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</si>
  <si>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</si>
  <si>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</si>
  <si>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</si>
  <si>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</si>
  <si>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</si>
  <si>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</si>
  <si>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</si>
  <si>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</si>
  <si>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</si>
  <si>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</si>
  <si>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</si>
  <si>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</si>
  <si>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</si>
  <si>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</si>
  <si>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</si>
  <si>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</si>
  <si>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</si>
  <si>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</si>
  <si>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</si>
  <si>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</si>
  <si>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</si>
  <si>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</si>
  <si>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</si>
  <si>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</si>
  <si>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</si>
  <si>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</si>
  <si>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</si>
  <si>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</si>
  <si>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</si>
  <si>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</si>
  <si>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</si>
  <si>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</si>
  <si>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</si>
  <si>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</si>
  <si>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</si>
  <si>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</si>
  <si>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</si>
  <si>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</si>
  <si>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</si>
  <si>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</si>
  <si>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</si>
  <si>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</si>
  <si>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</si>
  <si>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</si>
  <si>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</si>
  <si>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</si>
  <si>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</si>
  <si>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</si>
  <si>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</si>
  <si>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</si>
  <si>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</si>
  <si>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</si>
  <si>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</si>
  <si>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</si>
  <si>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</si>
  <si>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</si>
  <si>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</si>
  <si>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</si>
  <si>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</si>
  <si>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</si>
  <si>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</si>
  <si>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</si>
  <si>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</si>
  <si>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</si>
  <si>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</si>
  <si>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</si>
  <si>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</si>
  <si>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</si>
  <si>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</si>
  <si>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</si>
  <si>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</si>
  <si>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</si>
  <si>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</si>
  <si>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</si>
  <si>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</si>
  <si>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</si>
  <si>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</si>
  <si>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</si>
  <si>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</si>
  <si>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</si>
  <si>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</si>
  <si>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</si>
  <si>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</si>
  <si>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</si>
  <si>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</si>
  <si>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</si>
  <si>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</si>
  <si>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</si>
  <si>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</si>
  <si>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</si>
  <si>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</si>
  <si>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</si>
  <si>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</si>
  <si>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</si>
  <si>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</si>
  <si>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</si>
  <si>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</si>
  <si>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</si>
  <si>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</si>
  <si>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</si>
  <si>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</si>
  <si>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</si>
  <si>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</si>
  <si>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</si>
  <si>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</si>
  <si>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</si>
  <si>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</si>
  <si>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</si>
  <si>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</si>
  <si>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</si>
  <si>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</si>
  <si>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</si>
  <si>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</si>
  <si>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</si>
  <si>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</si>
  <si>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</si>
  <si>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</si>
  <si>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</si>
  <si>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</si>
  <si>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</si>
  <si>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</si>
  <si>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</si>
  <si>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</si>
  <si>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</si>
  <si>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</si>
  <si>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</si>
  <si>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</si>
  <si>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</si>
  <si>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</si>
  <si>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</si>
  <si>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</si>
  <si>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</si>
  <si>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</si>
  <si>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</si>
  <si>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</si>
  <si>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</si>
  <si>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</si>
  <si>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</si>
  <si>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</si>
  <si>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</si>
  <si>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</si>
  <si>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</si>
  <si>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</si>
  <si>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</si>
  <si>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</si>
  <si>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</si>
  <si>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</si>
  <si>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</si>
  <si>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</si>
  <si>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</si>
  <si>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</si>
  <si>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</si>
  <si>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</si>
  <si>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</si>
  <si>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</si>
  <si>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</si>
  <si>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</si>
  <si>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</si>
  <si>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</si>
  <si>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</si>
  <si>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</si>
  <si>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</si>
  <si>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</si>
  <si>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</si>
  <si>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</si>
  <si>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</si>
  <si>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</si>
  <si>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</si>
  <si>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</si>
  <si>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</si>
  <si>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</si>
  <si>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</si>
  <si>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</si>
  <si>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</si>
  <si>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</si>
  <si>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</si>
  <si>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</si>
  <si>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</si>
  <si>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</si>
  <si>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</si>
  <si>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</si>
  <si>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</si>
  <si>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</si>
  <si>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</si>
  <si>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</si>
  <si>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</si>
  <si>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</si>
  <si>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</si>
  <si>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</si>
  <si>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</si>
  <si>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</si>
  <si>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</si>
  <si>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</si>
  <si>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</si>
  <si>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</si>
  <si>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</si>
  <si>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</si>
  <si>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</si>
  <si>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</si>
  <si>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</si>
  <si>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</si>
  <si>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</si>
  <si>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</si>
  <si>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</si>
  <si>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</si>
  <si>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</si>
  <si>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</si>
  <si>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</si>
  <si>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</si>
  <si>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</si>
  <si>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</si>
  <si>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</si>
  <si>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</si>
  <si>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</si>
  <si>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</si>
  <si>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</si>
  <si>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</si>
  <si>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</si>
  <si>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</si>
  <si>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</si>
  <si>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</si>
  <si>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</si>
  <si>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</si>
  <si>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</si>
  <si>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</si>
  <si>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</si>
  <si>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</si>
  <si>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</si>
  <si>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</si>
  <si>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</si>
  <si>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</si>
  <si>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</si>
  <si>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</si>
  <si>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</si>
  <si>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</si>
  <si>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</si>
  <si>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</si>
  <si>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</si>
  <si>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</si>
  <si>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</si>
  <si>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</si>
  <si>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</si>
  <si>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</si>
  <si>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</si>
  <si>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</si>
  <si>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</si>
  <si>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</si>
  <si>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</si>
  <si>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</si>
  <si>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</si>
  <si>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</si>
  <si>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</si>
  <si>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</si>
  <si>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</si>
  <si>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</si>
  <si>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</si>
  <si>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</si>
  <si>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</si>
  <si>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</si>
  <si>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</si>
  <si>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</si>
  <si>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</si>
  <si>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</si>
  <si>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</si>
  <si>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</si>
  <si>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</si>
  <si>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</si>
  <si>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</si>
  <si>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</si>
  <si>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</si>
  <si>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</si>
  <si>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</si>
  <si>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</si>
  <si>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</si>
  <si>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</si>
  <si>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</si>
  <si>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</si>
  <si>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</si>
  <si>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</si>
  <si>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</si>
  <si>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</si>
  <si>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</si>
  <si>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</si>
  <si>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</si>
  <si>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</si>
  <si>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</si>
  <si>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</si>
  <si>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</si>
  <si>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</si>
  <si>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</si>
  <si>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</si>
  <si>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</si>
  <si>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</si>
  <si>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</si>
  <si>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</si>
  <si>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</si>
  <si>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</si>
  <si>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</si>
  <si>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</si>
  <si>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</si>
  <si>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</si>
  <si>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</si>
  <si>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</si>
  <si>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</si>
  <si>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</si>
  <si>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</si>
  <si>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</si>
  <si>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</si>
  <si>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</si>
  <si>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</si>
  <si>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</si>
  <si>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</si>
  <si>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</si>
  <si>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</si>
  <si>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</si>
  <si>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</si>
  <si>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</si>
  <si>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</si>
  <si>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</si>
  <si>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</si>
  <si>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</si>
  <si>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</si>
  <si>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</si>
  <si>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</si>
  <si>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</si>
  <si>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</si>
  <si>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</si>
  <si>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</si>
  <si>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</si>
  <si>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</si>
  <si>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</si>
  <si>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</si>
  <si>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</si>
  <si>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</si>
  <si>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</si>
  <si>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</si>
  <si>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</si>
  <si>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</si>
  <si>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</si>
  <si>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</si>
  <si>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</si>
  <si>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</si>
  <si>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</si>
  <si>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</si>
  <si>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</si>
  <si>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</si>
  <si>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</si>
  <si>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</si>
  <si>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</si>
  <si>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</si>
  <si>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</si>
  <si>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</si>
  <si>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</si>
  <si>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</si>
  <si>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</si>
  <si>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</si>
  <si>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</si>
  <si>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</si>
  <si>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</si>
  <si>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</si>
  <si>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</si>
  <si>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</si>
  <si>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</si>
  <si>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</si>
  <si>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</si>
  <si>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</si>
  <si>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</si>
  <si>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</si>
  <si>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</si>
  <si>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</si>
  <si>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</si>
  <si>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</si>
  <si>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</si>
  <si>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</si>
  <si>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</si>
  <si>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</si>
  <si>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</si>
  <si>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</si>
  <si>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</si>
  <si>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</si>
  <si>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</si>
  <si>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</si>
  <si>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</si>
  <si>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</si>
  <si>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</si>
  <si>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</si>
  <si>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</si>
  <si>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</si>
  <si>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</si>
  <si>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</si>
  <si>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</si>
  <si>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</si>
  <si>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</si>
  <si>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</si>
  <si>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</si>
  <si>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</si>
  <si>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</si>
  <si>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</si>
  <si>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</si>
  <si>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</si>
  <si>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</si>
  <si>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</si>
  <si>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</si>
  <si>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</si>
  <si>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</si>
  <si>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</si>
  <si>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</si>
  <si>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</si>
  <si>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</si>
  <si>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</si>
  <si>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</si>
  <si>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</si>
  <si>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</si>
  <si>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</si>
  <si>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</si>
  <si>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</si>
  <si>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</si>
  <si>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</si>
  <si>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</si>
  <si>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</si>
  <si>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</si>
  <si>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</si>
  <si>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</si>
  <si>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</si>
  <si>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</si>
  <si>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</si>
  <si>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</si>
  <si>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</si>
  <si>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</si>
  <si>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</si>
  <si>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</si>
  <si>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</si>
  <si>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</si>
  <si>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</si>
  <si>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</si>
  <si>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</si>
  <si>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</si>
  <si>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</si>
  <si>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</si>
  <si>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</si>
  <si>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</si>
  <si>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</si>
  <si>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</si>
  <si>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</si>
  <si>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</si>
  <si>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</si>
  <si>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</si>
  <si>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</si>
  <si>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</si>
  <si>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</si>
  <si>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</si>
  <si>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</si>
  <si>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</si>
  <si>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</si>
  <si>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</si>
  <si>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</si>
  <si>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</si>
  <si>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</si>
  <si>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</si>
  <si>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</si>
  <si>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</si>
  <si>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</si>
  <si>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</si>
  <si>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</si>
  <si>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</si>
  <si>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</si>
  <si>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</si>
  <si>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</si>
  <si>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</si>
  <si>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</si>
  <si>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</si>
  <si>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</si>
  <si>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</si>
  <si>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</si>
  <si>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</si>
  <si>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</si>
  <si>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</si>
  <si>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</si>
  <si>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</si>
  <si>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</si>
  <si>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</si>
  <si>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</si>
  <si>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</si>
  <si>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</si>
  <si>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</si>
  <si>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</si>
  <si>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</si>
  <si>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</si>
  <si>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</si>
  <si>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</si>
  <si>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</si>
  <si>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</si>
  <si>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</si>
  <si>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</si>
  <si>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</si>
  <si>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</si>
  <si>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</si>
  <si>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</si>
  <si>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</si>
  <si>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</si>
  <si>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</si>
  <si>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</si>
  <si>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</si>
  <si>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</si>
  <si>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</si>
  <si>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</si>
  <si>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</si>
  <si>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</si>
  <si>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</si>
  <si>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</si>
  <si>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</si>
  <si>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</si>
  <si>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</si>
  <si>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</si>
  <si>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</si>
  <si>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</si>
  <si>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</si>
  <si>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</si>
  <si>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</si>
  <si>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</si>
  <si>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</si>
  <si>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</si>
  <si>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</si>
  <si>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</si>
  <si>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</si>
  <si>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</si>
  <si>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</si>
  <si>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</si>
  <si>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</si>
  <si>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</si>
  <si>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</si>
  <si>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</si>
  <si>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</si>
  <si>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</si>
  <si>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</si>
  <si>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</si>
  <si>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</si>
  <si>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</si>
  <si>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</si>
  <si>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</si>
  <si>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</si>
  <si>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</si>
  <si>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</si>
  <si>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</si>
  <si>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</si>
  <si>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</si>
  <si>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</si>
  <si>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</si>
  <si>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</si>
  <si>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</si>
  <si>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</si>
  <si>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</si>
  <si>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</si>
  <si>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</si>
  <si>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</si>
  <si>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</si>
  <si>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</si>
  <si>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</si>
  <si>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</si>
  <si>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</si>
  <si>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</si>
  <si>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</si>
  <si>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</si>
  <si>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</si>
  <si>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</si>
  <si>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</si>
  <si>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</si>
  <si>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</si>
  <si>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</si>
  <si>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</si>
  <si>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</si>
  <si>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</si>
  <si>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</si>
  <si>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</si>
  <si>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</si>
  <si>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</si>
  <si>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</si>
  <si>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</si>
  <si>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</si>
  <si>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</si>
  <si>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</si>
  <si>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</si>
  <si>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</si>
  <si>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</si>
  <si>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</si>
  <si>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</si>
  <si>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</si>
  <si>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</si>
  <si>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</si>
  <si>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</si>
  <si>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</si>
  <si>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</si>
  <si>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</si>
  <si>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</si>
  <si>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</si>
  <si>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</si>
  <si>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</si>
  <si>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</si>
  <si>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</si>
  <si>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</si>
  <si>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</si>
  <si>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</si>
  <si>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</si>
  <si>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</si>
  <si>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</si>
  <si>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</si>
  <si>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</si>
  <si>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</si>
  <si>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</si>
  <si>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</si>
  <si>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</si>
  <si>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</si>
  <si>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</si>
  <si>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</si>
  <si>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</si>
  <si>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</si>
  <si>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</si>
  <si>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</si>
  <si>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</si>
  <si>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</si>
  <si>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</si>
  <si>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</si>
  <si>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</si>
  <si>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</si>
  <si>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</si>
  <si>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</si>
  <si>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</si>
  <si>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</si>
  <si>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</si>
  <si>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</si>
  <si>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</si>
  <si>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</si>
  <si>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</si>
  <si>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</si>
  <si>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</si>
  <si>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</si>
  <si>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</si>
  <si>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</si>
  <si>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</si>
  <si>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</si>
  <si>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</si>
  <si>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</si>
  <si>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</si>
  <si>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</si>
  <si>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</si>
  <si>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</si>
  <si>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</si>
  <si>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</si>
  <si>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</si>
  <si>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</si>
  <si>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</si>
  <si>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</si>
  <si>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</si>
  <si>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</si>
  <si>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</si>
  <si>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</si>
  <si>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</si>
  <si>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</si>
  <si>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</si>
  <si>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</si>
  <si>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</si>
  <si>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</si>
  <si>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</si>
  <si>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</si>
  <si>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</si>
  <si>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</si>
  <si>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</si>
  <si>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</si>
  <si>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</si>
  <si>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</si>
  <si>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</si>
  <si>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</si>
  <si>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</si>
  <si>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</si>
  <si>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</si>
  <si>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</si>
  <si>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</si>
  <si>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</si>
  <si>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18. veebr.</t>
  </si>
  <si>
    <t>30.09.2011.a,</t>
  </si>
  <si>
    <t>16.juuni., 29.sept.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</si>
</sst>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I15" sqref="I15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985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2411960</v>
      </c>
      <c r="H11" s="31">
        <f>H12+H24+H44+H100</f>
        <v>1929152.15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693180</v>
      </c>
      <c r="H12" s="35">
        <f>SUM(H13:H23)</f>
        <v>500703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501131</v>
      </c>
      <c r="H13" s="39">
        <v>386440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192049</v>
      </c>
      <c r="H14" s="39">
        <v>114263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73766</v>
      </c>
      <c r="H24" s="35">
        <f>H25+H26</f>
        <v>73338.76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8168</v>
      </c>
      <c r="H25" s="51">
        <v>24914.69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65598</v>
      </c>
      <c r="H26" s="55">
        <f>SUM(H27:H43)</f>
        <v>48424.07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39979.95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4377.15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658.82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2452.76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955.39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302231</v>
      </c>
      <c r="H44" s="35">
        <f>H45+H68+H88</f>
        <v>244858.63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46098</v>
      </c>
      <c r="H45" s="61">
        <f>H46+H47+H66</f>
        <v>32571.629999999997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46098</v>
      </c>
      <c r="H47" s="68">
        <f>H48+H63+H64+H65</f>
        <v>32571.629999999997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4287</v>
      </c>
      <c r="H48" s="68">
        <f>SUM(H49:H62)+H67</f>
        <v>2793.45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>
        <v>212</v>
      </c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830</v>
      </c>
      <c r="H54" s="39">
        <v>872.45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>
        <v>1709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41161</v>
      </c>
      <c r="H63" s="39">
        <v>20607.87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>
        <v>650</v>
      </c>
      <c r="H65" s="39">
        <v>9170.31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219222</v>
      </c>
      <c r="H88" s="79">
        <f>H89+H90+H99</f>
        <v>175376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219222</v>
      </c>
      <c r="H90" s="68">
        <f>H91+H96+H97+H98</f>
        <v>175376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219222</v>
      </c>
      <c r="H91" s="87">
        <f>H92+H95</f>
        <v>175376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219222</v>
      </c>
      <c r="H92" s="87">
        <f>SUM(H93:H94)</f>
        <v>175376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219222</v>
      </c>
      <c r="H94" s="39">
        <v>175376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1342783</v>
      </c>
      <c r="H100" s="35">
        <f>H101+H108+H122</f>
        <v>1110251.76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220.68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>
        <v>220.68</v>
      </c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1341249</v>
      </c>
      <c r="H108" s="79">
        <f>SUM(H109:H114)</f>
        <v>1106986.4100000001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5935.31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1336658</v>
      </c>
      <c r="H114" s="68">
        <f>SUM(H115:H121)</f>
        <v>1101051.1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520022</v>
      </c>
      <c r="H115" s="39">
        <v>461717.7</v>
      </c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816636</v>
      </c>
      <c r="H119" s="100">
        <v>639333.4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1534</v>
      </c>
      <c r="H122" s="79">
        <f>H123+H124+H125</f>
        <v>3044.67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1117.98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>
        <v>162.86</v>
      </c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1763.83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2804607</v>
      </c>
      <c r="H126" s="110">
        <f>H127+H152+H186+H205</f>
        <v>1737880.7499999998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481737.54000000004</v>
      </c>
      <c r="H127" s="35">
        <f>H128+H129+H139+H150</f>
        <v>378974.58999999997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247703</v>
      </c>
      <c r="H128" s="114">
        <v>225132.72</v>
      </c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149229</v>
      </c>
      <c r="H129" s="119">
        <f>H130</f>
        <v>122468.09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149229</v>
      </c>
      <c r="H130" s="119">
        <f>SUM(H131:H138)</f>
        <v>122468.09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16618</v>
      </c>
      <c r="H131" s="39">
        <v>19401.44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54842</v>
      </c>
      <c r="H132" s="39">
        <v>48032.52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2348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58282</v>
      </c>
      <c r="H135" s="39">
        <v>39346.94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14572</v>
      </c>
      <c r="H136" s="39">
        <v>11870.72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1468.47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67243.54000000001</v>
      </c>
      <c r="H139" s="119">
        <f>H140+H148</f>
        <v>21727.56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67243.54000000001</v>
      </c>
      <c r="H140" s="68">
        <f>H141+H142+H147</f>
        <v>21727.56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64836.54</v>
      </c>
      <c r="H142" s="68">
        <f>SUM(H143:H146)</f>
        <v>17685.72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2303.54</v>
      </c>
      <c r="H144" s="39">
        <v>320.45</v>
      </c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62533</v>
      </c>
      <c r="H146" s="39">
        <v>17365.27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2407</v>
      </c>
      <c r="H147" s="39">
        <v>4041.84</v>
      </c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17562</v>
      </c>
      <c r="H150" s="39">
        <v>9646.22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1829282</v>
      </c>
      <c r="H152" s="110">
        <f>H153+H162</f>
        <v>1325619.56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980673</v>
      </c>
      <c r="H153" s="138">
        <f>H154+H160+H161</f>
        <v>729771.73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721982</v>
      </c>
      <c r="H154" s="68">
        <f>H155+H156+H157+H158+H159</f>
        <v>531507.36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20781.95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141702.01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324862.89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31131.5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13029.01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1530.04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256638</v>
      </c>
      <c r="H161" s="39">
        <v>196734.33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848609</v>
      </c>
      <c r="H162" s="144">
        <f>SUM(H163:H185)-H168</f>
        <v>595847.8300000001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46129.79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963.85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648.75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8026.75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142725.48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128641.14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35902.12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11426.72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10972.26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19559.12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386.41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>
        <v>5700.5</v>
      </c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144363.34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18419.02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19548.29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2434.29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363323.46</v>
      </c>
      <c r="H186" s="35">
        <f>H187+H199</f>
        <v>14058.21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355396.46</v>
      </c>
      <c r="H187" s="152">
        <f>H188+H196+H198</f>
        <v>7882.45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9282</v>
      </c>
      <c r="H188" s="153">
        <f>SUM(H189:H195)</f>
        <v>7850.01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7586.31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263.7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346114.46</v>
      </c>
      <c r="H196" s="39">
        <v>32.44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346114.46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7927</v>
      </c>
      <c r="H199" s="159">
        <f>H200+H201+H202+H203+H204</f>
        <v>6175.76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6048.13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127.63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130264</v>
      </c>
      <c r="H205" s="35">
        <f>H206+H213+H214+H215</f>
        <v>19228.39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130264</v>
      </c>
      <c r="H206" s="61">
        <f>H207+H208+H209+H210+H211+H212</f>
        <v>19228.39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>
        <v>728.59</v>
      </c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>
        <v>18499.8</v>
      </c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-392647</v>
      </c>
      <c r="H216" s="172">
        <f>H11-H126</f>
        <v>191271.40000000014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392647</v>
      </c>
      <c r="H217" s="172">
        <f>H218+H223+H228+H235+H243</f>
        <v>-191271.4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1000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>
        <v>1000</v>
      </c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-111481.29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-111481.29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541289</v>
      </c>
      <c r="H243" s="189">
        <v>-80790.11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2804607</v>
      </c>
      <c r="H244" s="35">
        <f>H245+H253+H254+H258+H277+H283+H294+H301+H327+H341</f>
        <v>1737880.7500000002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676122</v>
      </c>
      <c r="H245" s="193">
        <f>SUM(H246:H252)</f>
        <v>237462.69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31458</v>
      </c>
      <c r="H246" s="195">
        <v>21739.74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247597</v>
      </c>
      <c r="H247" s="195">
        <v>184183.72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346114.46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10874.54</v>
      </c>
      <c r="H250" s="195">
        <v>5935.71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7927</v>
      </c>
      <c r="H251" s="199">
        <f>H199</f>
        <v>6175.76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32151</v>
      </c>
      <c r="H252" s="204">
        <v>19427.76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16479</v>
      </c>
      <c r="H254" s="207">
        <f>SUM(H255:H257)</f>
        <v>7318.04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>
        <v>5.15</v>
      </c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>
        <v>16221</v>
      </c>
      <c r="H257" s="204">
        <v>7312.89</v>
      </c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407662</v>
      </c>
      <c r="H258" s="268">
        <f>SUM(H259:H276)</f>
        <v>198054.82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56585</v>
      </c>
      <c r="H260" s="195">
        <v>35681.6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28397</v>
      </c>
      <c r="H262" s="195">
        <v>24236.16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>
        <v>640</v>
      </c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255499</v>
      </c>
      <c r="H266" s="195">
        <v>89612.94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1278.23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65264</v>
      </c>
      <c r="H275" s="195">
        <v>46605.89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64661</v>
      </c>
      <c r="H277" s="207">
        <f>SUM(H278:H282)</f>
        <v>48604.47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2891</v>
      </c>
      <c r="H278" s="195">
        <v>1614.27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>
        <v>33375</v>
      </c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20612</v>
      </c>
      <c r="H282" s="204">
        <v>13615.2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310928</v>
      </c>
      <c r="H283" s="193">
        <f>SUM(H284:H293)</f>
        <v>265803.63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11856.67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220240</v>
      </c>
      <c r="H286" s="195">
        <v>221874.56</v>
      </c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16506</v>
      </c>
      <c r="H287" s="195">
        <v>10430.41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>
        <v>13200</v>
      </c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1400</v>
      </c>
      <c r="H290" s="195">
        <v>1141.99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>
        <v>7300</v>
      </c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1442.68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1442.68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292601</v>
      </c>
      <c r="H301" s="193">
        <f>SUM(H302:H326)</f>
        <v>197671.58000000002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9622</v>
      </c>
      <c r="H306" s="195">
        <v>6682.15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3366</v>
      </c>
      <c r="H307" s="195">
        <v>2340.34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76149</v>
      </c>
      <c r="H311" s="195">
        <v>52285.14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72612</v>
      </c>
      <c r="H312" s="195">
        <v>56443.48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48958</v>
      </c>
      <c r="H313" s="195">
        <v>36138.77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39032</v>
      </c>
      <c r="H318" s="195">
        <v>20000.46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5784.1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29872</v>
      </c>
      <c r="H325" s="195">
        <v>17997.14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843037</v>
      </c>
      <c r="H327" s="207">
        <f>SUM(H328:H340)</f>
        <v>628385.58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319077</v>
      </c>
      <c r="H328" s="195">
        <v>235797.12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469205</v>
      </c>
      <c r="H331" s="195">
        <v>353475.62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51815</v>
      </c>
      <c r="H337" s="195">
        <v>35070.23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2940</v>
      </c>
      <c r="H338" s="195">
        <v>4042.61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190937</v>
      </c>
      <c r="H341" s="193">
        <f>SUM(H342:H357)</f>
        <v>153137.26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3816.47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26113</v>
      </c>
      <c r="H345" s="195">
        <v>19548.29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33363</v>
      </c>
      <c r="H350" s="195">
        <v>33959.68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2018.26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56764</v>
      </c>
      <c r="H354" s="216">
        <v>49345.53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263.77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66642</v>
      </c>
      <c r="H356" s="195">
        <v>44185.26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334443.86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334443.86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896010.35</v>
      </c>
      <c r="H370" s="240">
        <f>H371+H378+H379+H380+H381+H382+H383+H384</f>
        <v>976800.46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830442.46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f>707028.49-0.03</f>
        <v>707028.46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146358</v>
      </c>
      <c r="H383" s="39">
        <v>146358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2328951</v>
      </c>
      <c r="H385" s="312">
        <f>H12+H24+H88+H100</f>
        <v>1859669.52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984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 t="s">
        <v>986</v>
      </c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-16.859392919816692</v>
      </c>
      <c r="H388" s="313">
        <f>IF(H385&lt;&gt;0,(H216+H242)/H385*100,"")</f>
        <v>10.285236056350493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Vahe=-1313,01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6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2011-10-14T07:04:28Z</dcterms:modified>
  <cp:category/>
  <cp:version/>
  <cp:contentType/>
  <cp:contentStatus/>
</cp:coreProperties>
</file>